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5F6F8577-1DDB-485E-83DA-0291CD225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4" l="1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0" i="4" l="1"/>
  <c r="Q20" i="4"/>
  <c r="I20" i="4" l="1"/>
  <c r="H20" i="4"/>
  <c r="G20" i="4"/>
  <c r="N4" i="4" l="1"/>
  <c r="Q4" i="4"/>
  <c r="P4" i="4"/>
</calcChain>
</file>

<file path=xl/sharedStrings.xml><?xml version="1.0" encoding="utf-8"?>
<sst xmlns="http://schemas.openxmlformats.org/spreadsheetml/2006/main" count="135" uniqueCount="54">
  <si>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</si>
  <si>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</si>
  <si>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</si>
  <si>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</si>
  <si>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</si>
  <si>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</si>
  <si>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</si>
  <si>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</si>
  <si>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</si>
  <si>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</si>
  <si>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</si>
  <si>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</si>
  <si>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</si>
  <si>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</si>
  <si>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</si>
  <si>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</si>
  <si>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</si>
  <si>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</si>
  <si>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</si>
  <si>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</si>
  <si>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</si>
  <si>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</si>
  <si>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</si>
  <si>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ADMINISTRACION DE RECURSOS FINANCIEROS</t>
  </si>
  <si>
    <t>5110</t>
  </si>
  <si>
    <t>BIENES MUEBLES</t>
  </si>
  <si>
    <t>GERENCIA ADMINISTRACION Y FINANZAS</t>
  </si>
  <si>
    <t>31120M30A010300</t>
  </si>
  <si>
    <t>E0001</t>
  </si>
  <si>
    <t>GESTION Y ADMINISTRACION DE RECURSOS HIDRICOS</t>
  </si>
  <si>
    <t>5150</t>
  </si>
  <si>
    <t>DIRECCION GENERAL A</t>
  </si>
  <si>
    <t>31120M30A010100</t>
  </si>
  <si>
    <t>E0002</t>
  </si>
  <si>
    <t>ABASTECIMIENTO Y SUMINISTRO DE AGUA DE CALIDAD</t>
  </si>
  <si>
    <t>GERENCIA TECNICA Y OPERATIVA</t>
  </si>
  <si>
    <t>31120M30A010200</t>
  </si>
  <si>
    <t>E0004</t>
  </si>
  <si>
    <t>GESTION COMERCIAL DE SERVICIOS A USUARIOS</t>
  </si>
  <si>
    <t>GERENCIA COMERCIAL</t>
  </si>
  <si>
    <t>31120M30A010400</t>
  </si>
  <si>
    <t>5310</t>
  </si>
  <si>
    <t/>
  </si>
  <si>
    <t>5620</t>
  </si>
  <si>
    <t>5640</t>
  </si>
  <si>
    <t>5650</t>
  </si>
  <si>
    <t>5660</t>
  </si>
  <si>
    <t>5670</t>
  </si>
  <si>
    <t>5690</t>
  </si>
  <si>
    <t>6130</t>
  </si>
  <si>
    <t>OBRA</t>
  </si>
  <si>
    <t>6230</t>
  </si>
  <si>
    <t>6310</t>
  </si>
  <si>
    <t>Sistema de Agua Potable y Alcantarillado de San Francisco del Rincón,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</si>
</sst>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A20" sqref="A20:Q2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10431.030000000001</v>
      </c>
      <c r="I4" s="12">
        <v>10431.030000000001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20000</v>
      </c>
      <c r="H5" s="12">
        <v>20000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33</v>
      </c>
      <c r="B6" s="10" t="s">
        <v>34</v>
      </c>
      <c r="C6" s="10" t="s">
        <v>30</v>
      </c>
      <c r="D6" s="10" t="s">
        <v>25</v>
      </c>
      <c r="E6" s="10" t="s">
        <v>36</v>
      </c>
      <c r="F6" s="10" t="s">
        <v>35</v>
      </c>
      <c r="G6" s="12">
        <v>20000</v>
      </c>
      <c r="H6" s="12">
        <v>46580</v>
      </c>
      <c r="I6" s="12">
        <v>26580</v>
      </c>
      <c r="J6" s="5"/>
      <c r="K6" s="5"/>
      <c r="L6" s="5"/>
      <c r="M6" s="8" t="s">
        <v>17</v>
      </c>
      <c r="N6" s="7">
        <f>IF(G6&gt;0,I6/G6,0)</f>
        <v>1.329</v>
      </c>
      <c r="O6" s="7">
        <f>IF(H6&gt;0,I6/H6,0)</f>
        <v>0.57063117217689996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20000</v>
      </c>
      <c r="H7" s="12">
        <v>41590.620000000003</v>
      </c>
      <c r="I7" s="12">
        <v>41590.620000000003</v>
      </c>
      <c r="J7" s="5"/>
      <c r="K7" s="5"/>
      <c r="L7" s="5"/>
      <c r="M7" s="8" t="s">
        <v>17</v>
      </c>
      <c r="N7" s="7">
        <f>IF(G7&gt;0,I7/G7,0)</f>
        <v>2.0795310000000002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2">
        <v>75000</v>
      </c>
      <c r="H8" s="12">
        <v>82857</v>
      </c>
      <c r="I8" s="12">
        <v>82857</v>
      </c>
      <c r="J8" s="5"/>
      <c r="K8" s="5"/>
      <c r="L8" s="5"/>
      <c r="M8" s="8" t="s">
        <v>17</v>
      </c>
      <c r="N8" s="7">
        <f>IF(G8&gt;0,I8/G8,0)</f>
        <v>1.10476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33</v>
      </c>
      <c r="B9" s="10" t="s">
        <v>34</v>
      </c>
      <c r="C9" s="10" t="s">
        <v>41</v>
      </c>
      <c r="D9" s="10" t="s">
        <v>25</v>
      </c>
      <c r="E9" s="10" t="s">
        <v>36</v>
      </c>
      <c r="F9" s="10" t="s">
        <v>35</v>
      </c>
      <c r="G9" s="12">
        <v>0</v>
      </c>
      <c r="H9" s="12">
        <v>27179</v>
      </c>
      <c r="I9" s="12">
        <v>23430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0.86206262187718463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42</v>
      </c>
      <c r="B10" s="10" t="s">
        <v>34</v>
      </c>
      <c r="C10" s="10" t="s">
        <v>43</v>
      </c>
      <c r="D10" s="10" t="s">
        <v>25</v>
      </c>
      <c r="E10" s="10" t="s">
        <v>36</v>
      </c>
      <c r="F10" s="10" t="s">
        <v>35</v>
      </c>
      <c r="G10" s="12">
        <v>100000</v>
      </c>
      <c r="H10" s="12">
        <v>100000</v>
      </c>
      <c r="I10" s="12">
        <v>7350.86</v>
      </c>
      <c r="J10" s="5"/>
      <c r="K10" s="5"/>
      <c r="L10" s="5"/>
      <c r="M10" s="8" t="s">
        <v>17</v>
      </c>
      <c r="N10" s="7">
        <f>IF(G10&gt;0,I10/G10,0)</f>
        <v>7.3508599999999993E-2</v>
      </c>
      <c r="O10" s="7">
        <f>IF(H10&gt;0,I10/H10,0)</f>
        <v>7.3508599999999993E-2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44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20300</v>
      </c>
      <c r="I11" s="12">
        <v>20300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33</v>
      </c>
      <c r="B12" s="10" t="s">
        <v>34</v>
      </c>
      <c r="C12" s="10" t="s">
        <v>45</v>
      </c>
      <c r="D12" s="10" t="s">
        <v>25</v>
      </c>
      <c r="E12" s="10" t="s">
        <v>36</v>
      </c>
      <c r="F12" s="10" t="s">
        <v>35</v>
      </c>
      <c r="G12" s="12">
        <v>500000</v>
      </c>
      <c r="H12" s="12">
        <v>620199.09</v>
      </c>
      <c r="I12" s="12">
        <v>505657.99</v>
      </c>
      <c r="J12" s="5"/>
      <c r="K12" s="5"/>
      <c r="L12" s="5"/>
      <c r="M12" s="8" t="s">
        <v>17</v>
      </c>
      <c r="N12" s="7">
        <f>IF(G12&gt;0,I12/G12,0)</f>
        <v>1.01131598</v>
      </c>
      <c r="O12" s="7">
        <f>IF(H12&gt;0,I12/H12,0)</f>
        <v>0.81531559486809313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42</v>
      </c>
      <c r="B13" s="10" t="s">
        <v>34</v>
      </c>
      <c r="C13" s="10" t="s">
        <v>46</v>
      </c>
      <c r="D13" s="10" t="s">
        <v>25</v>
      </c>
      <c r="E13" s="10" t="s">
        <v>36</v>
      </c>
      <c r="F13" s="10" t="s">
        <v>35</v>
      </c>
      <c r="G13" s="12">
        <v>300000</v>
      </c>
      <c r="H13" s="12">
        <v>300000</v>
      </c>
      <c r="I13" s="12">
        <v>137561.96</v>
      </c>
      <c r="J13" s="5"/>
      <c r="K13" s="5"/>
      <c r="L13" s="5"/>
      <c r="M13" s="8" t="s">
        <v>17</v>
      </c>
      <c r="N13" s="7">
        <f>IF(G13&gt;0,I13/G13,0)</f>
        <v>0.45853986666666663</v>
      </c>
      <c r="O13" s="7">
        <f>IF(H13&gt;0,I13/H13,0)</f>
        <v>0.45853986666666663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42</v>
      </c>
      <c r="B14" s="10" t="s">
        <v>34</v>
      </c>
      <c r="C14" s="10" t="s">
        <v>47</v>
      </c>
      <c r="D14" s="10" t="s">
        <v>25</v>
      </c>
      <c r="E14" s="10" t="s">
        <v>36</v>
      </c>
      <c r="F14" s="10" t="s">
        <v>35</v>
      </c>
      <c r="G14" s="12">
        <v>200000</v>
      </c>
      <c r="H14" s="12">
        <v>200000</v>
      </c>
      <c r="I14" s="12">
        <v>9500</v>
      </c>
      <c r="J14" s="5"/>
      <c r="K14" s="5"/>
      <c r="L14" s="5"/>
      <c r="M14" s="8" t="s">
        <v>17</v>
      </c>
      <c r="N14" s="7">
        <f>IF(G14&gt;0,I14/G14,0)</f>
        <v>4.7500000000000001E-2</v>
      </c>
      <c r="O14" s="7">
        <f>IF(H14&gt;0,I14/H14,0)</f>
        <v>4.7500000000000001E-2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22</v>
      </c>
      <c r="B15" s="10" t="s">
        <v>23</v>
      </c>
      <c r="C15" s="10" t="s">
        <v>47</v>
      </c>
      <c r="D15" s="10" t="s">
        <v>25</v>
      </c>
      <c r="E15" s="10" t="s">
        <v>27</v>
      </c>
      <c r="F15" s="10" t="s">
        <v>26</v>
      </c>
      <c r="G15" s="12">
        <v>0</v>
      </c>
      <c r="H15" s="12">
        <v>36931.019999999997</v>
      </c>
      <c r="I15" s="12">
        <v>36931.019999999997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33</v>
      </c>
      <c r="B16" s="10" t="s">
        <v>34</v>
      </c>
      <c r="C16" s="10" t="s">
        <v>48</v>
      </c>
      <c r="D16" s="10" t="s">
        <v>25</v>
      </c>
      <c r="E16" s="10" t="s">
        <v>36</v>
      </c>
      <c r="F16" s="10" t="s">
        <v>35</v>
      </c>
      <c r="G16" s="12">
        <v>1200000</v>
      </c>
      <c r="H16" s="12">
        <v>942273.63</v>
      </c>
      <c r="I16" s="12">
        <v>425129.61</v>
      </c>
      <c r="J16" s="5"/>
      <c r="K16" s="5"/>
      <c r="L16" s="5"/>
      <c r="M16" s="8" t="s">
        <v>17</v>
      </c>
      <c r="N16" s="7">
        <f>IF(G16&gt;0,I16/G16,0)</f>
        <v>0.35427467499999998</v>
      </c>
      <c r="O16" s="7">
        <f>IF(H16&gt;0,I16/H16,0)</f>
        <v>0.45117426240613356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42</v>
      </c>
      <c r="B17" s="10" t="s">
        <v>34</v>
      </c>
      <c r="C17" s="10" t="s">
        <v>49</v>
      </c>
      <c r="D17" s="10" t="s">
        <v>50</v>
      </c>
      <c r="E17" s="10" t="s">
        <v>36</v>
      </c>
      <c r="F17" s="10" t="s">
        <v>35</v>
      </c>
      <c r="G17" s="12">
        <v>20321509.530000001</v>
      </c>
      <c r="H17" s="12">
        <v>47373254.270000003</v>
      </c>
      <c r="I17" s="12">
        <v>20898412.18</v>
      </c>
      <c r="J17" s="5"/>
      <c r="K17" s="5"/>
      <c r="L17" s="5"/>
      <c r="M17" s="8" t="s">
        <v>17</v>
      </c>
      <c r="N17" s="7">
        <f>IF(G17&gt;0,I17/G17,0)</f>
        <v>1.0283887695029907</v>
      </c>
      <c r="O17" s="7">
        <f>IF(H17&gt;0,I17/H17,0)</f>
        <v>0.44114368966276207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42</v>
      </c>
      <c r="B18" s="10" t="s">
        <v>34</v>
      </c>
      <c r="C18" s="10" t="s">
        <v>51</v>
      </c>
      <c r="D18" s="10" t="s">
        <v>50</v>
      </c>
      <c r="E18" s="10" t="s">
        <v>36</v>
      </c>
      <c r="F18" s="10" t="s">
        <v>35</v>
      </c>
      <c r="G18" s="12">
        <v>0</v>
      </c>
      <c r="H18" s="12">
        <v>1277041.81</v>
      </c>
      <c r="I18" s="12">
        <v>1264006.28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0.98979240155026715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42</v>
      </c>
      <c r="B19" s="10" t="s">
        <v>34</v>
      </c>
      <c r="C19" s="10" t="s">
        <v>52</v>
      </c>
      <c r="D19" s="10" t="s">
        <v>50</v>
      </c>
      <c r="E19" s="10" t="s">
        <v>36</v>
      </c>
      <c r="F19" s="10" t="s">
        <v>35</v>
      </c>
      <c r="G19" s="12">
        <v>2000000</v>
      </c>
      <c r="H19" s="12">
        <v>3418045.38</v>
      </c>
      <c r="I19" s="12">
        <v>587696.53</v>
      </c>
      <c r="J19" s="5"/>
      <c r="K19" s="5"/>
      <c r="L19" s="5"/>
      <c r="M19" s="8" t="s">
        <v>17</v>
      </c>
      <c r="N19" s="7">
        <f>IF(G19&gt;0,I19/G19,0)</f>
        <v>0.293848265</v>
      </c>
      <c r="O19" s="7">
        <f>IF(H19&gt;0,I19/H19,0)</f>
        <v>0.17193935851138409</v>
      </c>
      <c r="P19" s="6">
        <f>IF(J19=0,0,L19/J19)</f>
        <v>0</v>
      </c>
      <c r="Q19" s="6">
        <f>IF(L19=0,0,L19/K19)</f>
        <v>0</v>
      </c>
    </row>
    <row r="20" spans="1:17" x14ac:dyDescent="0.25">
      <c r="G20" s="13">
        <f>SUM(G4:G19)</f>
        <v>24756509.530000001</v>
      </c>
      <c r="H20" s="13">
        <f>SUM(H4:H19)</f>
        <v>54516682.850000009</v>
      </c>
      <c r="I20" s="13">
        <f>SUM(I4:I19)</f>
        <v>24077435.080000002</v>
      </c>
      <c r="P20" s="11">
        <f t="shared" ref="P20" si="0">IF(J20=0,0,L20/J20)</f>
        <v>0</v>
      </c>
      <c r="Q20" s="11">
        <f t="shared" ref="Q20" si="1">IF(L20=0,0,L20/K20)</f>
        <v>0</v>
      </c>
    </row>
    <row r="21" spans="1:17" x14ac:dyDescent="0.25">
      <c r="A21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Hilaria Arriaga Quiroz</cp:lastModifiedBy>
  <dcterms:created xsi:type="dcterms:W3CDTF">2023-06-21T19:35:53Z</dcterms:created>
  <dcterms:modified xsi:type="dcterms:W3CDTF">2025-07-29T14:36:33Z</dcterms:modified>
</cp:coreProperties>
</file>